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STAGRE\"/>
    </mc:Choice>
  </mc:AlternateContent>
  <xr:revisionPtr revIDLastSave="0" documentId="13_ncr:1_{0EC7A278-19C7-4D4F-84CD-4A39503882BC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Graubünden" sheetId="3" r:id="rId1"/>
    <sheet name="Uebersetzungen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A9" i="3"/>
  <c r="A46" i="3" l="1"/>
  <c r="A29" i="3"/>
  <c r="E49" i="3"/>
  <c r="D49" i="3"/>
  <c r="A48" i="3"/>
  <c r="D48" i="3"/>
  <c r="C48" i="3"/>
  <c r="B48" i="3"/>
  <c r="E32" i="3"/>
  <c r="D32" i="3"/>
  <c r="A31" i="3"/>
  <c r="D31" i="3"/>
  <c r="C31" i="3"/>
  <c r="B31" i="3"/>
  <c r="E15" i="3"/>
  <c r="D15" i="3"/>
  <c r="D14" i="3"/>
  <c r="C14" i="3"/>
  <c r="A64" i="3" l="1"/>
  <c r="A63" i="3"/>
  <c r="A14" i="3"/>
  <c r="B14" i="3"/>
  <c r="A7" i="3"/>
</calcChain>
</file>

<file path=xl/sharedStrings.xml><?xml version="1.0" encoding="utf-8"?>
<sst xmlns="http://schemas.openxmlformats.org/spreadsheetml/2006/main" count="69" uniqueCount="63">
  <si>
    <t>Total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</si>
  <si>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</si>
  <si>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</si>
  <si>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</si>
  <si>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</si>
  <si>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</si>
  <si>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</si>
  <si>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</si>
  <si>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</si>
  <si>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</si>
  <si>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</si>
  <si>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</si>
  <si>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</si>
  <si>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T1-2</t>
  </si>
  <si>
    <t>&lt;SpaltenTitel_1&gt;</t>
  </si>
  <si>
    <t>&lt;SpaltenTitel_2&gt;</t>
  </si>
  <si>
    <t>&lt;SpaltenTitel_3&gt;</t>
  </si>
  <si>
    <t>&lt;Legende_1&gt;</t>
  </si>
  <si>
    <t>&lt;Legende_2&gt;</t>
  </si>
  <si>
    <t>&lt;Legende_3&gt;</t>
  </si>
  <si>
    <t>&lt;Quelle_1&gt;</t>
  </si>
  <si>
    <t>&lt;Aktualisierung&gt;</t>
  </si>
  <si>
    <t>&lt;Titel2&gt;</t>
  </si>
  <si>
    <t>&lt;SpaltenTitel_4&gt;</t>
  </si>
  <si>
    <t>&lt;Titel3&gt;</t>
  </si>
  <si>
    <t>&lt;SpaltenTitel_4.1&gt;</t>
  </si>
  <si>
    <t>&lt;SpaltenTitel_4.2&gt;</t>
  </si>
  <si>
    <t>Jahr</t>
  </si>
  <si>
    <t>Rein inländische</t>
  </si>
  <si>
    <t>Multinationale</t>
  </si>
  <si>
    <t>inländisch kontrolliert</t>
  </si>
  <si>
    <t>ausländisch kontrolliert</t>
  </si>
  <si>
    <t>onn</t>
  </si>
  <si>
    <t>total</t>
  </si>
  <si>
    <t>pur naziunal</t>
  </si>
  <si>
    <t>multinaziunalas</t>
  </si>
  <si>
    <t>controllà da l'interiur</t>
  </si>
  <si>
    <t>controllà da l'ester</t>
  </si>
  <si>
    <t>anno</t>
  </si>
  <si>
    <t>totale</t>
  </si>
  <si>
    <t>puramente nazionali</t>
  </si>
  <si>
    <t>multinazionali</t>
  </si>
  <si>
    <t>controllati dal interno</t>
  </si>
  <si>
    <t>controllati dall'estero</t>
  </si>
  <si>
    <t>Letztmals aktualisiert am: 27.11.2025</t>
  </si>
  <si>
    <t>Ultima actualisaziun: 27.11.2025</t>
  </si>
  <si>
    <t>Ulimo aggiornamento: 27.11.2025</t>
  </si>
  <si>
    <t>&lt;Titel1&gt;</t>
  </si>
  <si>
    <t>Anzahl Unternehmen nach Art der Gruppe in Graubünden</t>
  </si>
  <si>
    <t>Anzahl Arbeitsstätten nach Art der Gruppe in Graubünden</t>
  </si>
  <si>
    <t>Anzahl Beschäftigte nach Art der Gruppe in Graubünden</t>
  </si>
  <si>
    <t>Dumber da occupas segund il tip da la guppa en il Grischun</t>
  </si>
  <si>
    <t>Dumber da lieus da lavur segund il tip da la guppa en il Grischun</t>
  </si>
  <si>
    <t>Dumber da interpresas segund il tip da la guppa en il Grischun</t>
  </si>
  <si>
    <t>Numero di imprese secondo il tipo del gruppo nei Grigioni</t>
  </si>
  <si>
    <t>Numero di aziende secondo il tipo del gruppo nei Grigioni</t>
  </si>
  <si>
    <t>Numero di occupati secondo il tipo del gruppo nei Grigioni</t>
  </si>
  <si>
    <t>Quelle: BFS (STAGRE)</t>
  </si>
  <si>
    <t>Funtauna: UST (STAGRE)</t>
  </si>
  <si>
    <t>Fonte: UST (STAGRE)</t>
  </si>
  <si>
    <t>Statistik der Unternehmensgruppen (STAGRE)</t>
  </si>
  <si>
    <t>Statistica da las gruppas d'interpresas (STAGRE)</t>
  </si>
  <si>
    <t>Statistica dei gruppi di imprese (STAGRE)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</si>
</sst>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5" formatCode="#,###,##0____;\-#,###,##0____;\-____;@____"/>
    <numFmt numFmtId="166" formatCode="#,##0_ ;\-#,##0\ "/>
    <numFmt numFmtId="167" formatCode="_ * #,##0_ ;_ * \-#,##0_ ;_ * &quot;-&quot;??_ ;_ @_ "/>
  </numFmts>
  <fonts count="21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ECE1"/>
        <bgColor indexed="9"/>
      </patternFill>
    </fill>
    <fill>
      <patternFill patternType="solid">
        <fgColor rgb="FFEFECE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</cellStyleXfs>
  <cellXfs count="59">
    <xf numFmtId="0" fontId="0" fillId="0" borderId="0" xfId="0"/>
    <xf numFmtId="0" fontId="3" fillId="2" borderId="0" xfId="0" applyFont="1" applyFill="1" applyBorder="1"/>
    <xf numFmtId="0" fontId="6" fillId="2" borderId="0" xfId="0" applyFont="1" applyFill="1" applyBorder="1"/>
    <xf numFmtId="0" fontId="8" fillId="2" borderId="0" xfId="0" applyFont="1" applyFill="1" applyBorder="1"/>
    <xf numFmtId="0" fontId="12" fillId="2" borderId="0" xfId="0" applyFont="1" applyFill="1"/>
    <xf numFmtId="0" fontId="0" fillId="2" borderId="0" xfId="0" applyFont="1" applyFill="1"/>
    <xf numFmtId="0" fontId="1" fillId="3" borderId="1" xfId="4" applyFont="1" applyFill="1" applyBorder="1" applyAlignment="1">
      <alignment horizontal="left" vertical="top" wrapText="1"/>
    </xf>
    <xf numFmtId="0" fontId="2" fillId="2" borderId="0" xfId="0" applyFont="1" applyFill="1"/>
    <xf numFmtId="0" fontId="14" fillId="4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7" fillId="5" borderId="0" xfId="0" applyFont="1" applyFill="1" applyBorder="1" applyAlignment="1">
      <alignment horizontal="left" vertical="top" wrapText="1"/>
    </xf>
    <xf numFmtId="0" fontId="16" fillId="5" borderId="0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16" fillId="6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9" fillId="3" borderId="0" xfId="4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8" fillId="7" borderId="4" xfId="4" applyFont="1" applyFill="1" applyBorder="1" applyAlignment="1">
      <alignment vertical="top" wrapText="1"/>
    </xf>
    <xf numFmtId="0" fontId="18" fillId="7" borderId="5" xfId="4" applyFont="1" applyFill="1" applyBorder="1" applyAlignment="1">
      <alignment vertical="top" wrapText="1"/>
    </xf>
    <xf numFmtId="0" fontId="18" fillId="7" borderId="3" xfId="4" applyFont="1" applyFill="1" applyBorder="1" applyAlignment="1">
      <alignment vertical="top" wrapText="1"/>
    </xf>
    <xf numFmtId="0" fontId="15" fillId="8" borderId="2" xfId="0" applyFont="1" applyFill="1" applyBorder="1" applyAlignment="1">
      <alignment vertical="top" wrapText="1"/>
    </xf>
    <xf numFmtId="166" fontId="1" fillId="3" borderId="5" xfId="4" applyNumberFormat="1" applyFont="1" applyFill="1" applyBorder="1" applyAlignment="1">
      <alignment horizontal="right" vertical="top" wrapText="1"/>
    </xf>
    <xf numFmtId="166" fontId="1" fillId="3" borderId="3" xfId="4" applyNumberFormat="1" applyFont="1" applyFill="1" applyBorder="1" applyAlignment="1">
      <alignment horizontal="right" vertical="top" wrapText="1"/>
    </xf>
    <xf numFmtId="166" fontId="1" fillId="3" borderId="2" xfId="4" applyNumberFormat="1" applyFont="1" applyFill="1" applyBorder="1" applyAlignment="1">
      <alignment horizontal="right" vertical="top" wrapText="1"/>
    </xf>
    <xf numFmtId="0" fontId="1" fillId="3" borderId="0" xfId="4" applyFont="1" applyFill="1" applyBorder="1" applyAlignment="1">
      <alignment horizontal="left" vertical="top" wrapText="1"/>
    </xf>
    <xf numFmtId="165" fontId="1" fillId="3" borderId="0" xfId="4" applyNumberFormat="1" applyFont="1" applyFill="1" applyBorder="1" applyAlignment="1">
      <alignment horizontal="right"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167" fontId="1" fillId="3" borderId="5" xfId="1" applyNumberFormat="1" applyFont="1" applyFill="1" applyBorder="1" applyAlignment="1">
      <alignment horizontal="right" vertical="top" wrapText="1"/>
    </xf>
    <xf numFmtId="167" fontId="1" fillId="3" borderId="3" xfId="1" applyNumberFormat="1" applyFont="1" applyFill="1" applyBorder="1" applyAlignment="1">
      <alignment horizontal="right" vertical="top" wrapText="1"/>
    </xf>
    <xf numFmtId="167" fontId="11" fillId="2" borderId="2" xfId="1" applyNumberFormat="1" applyFont="1" applyFill="1" applyBorder="1" applyAlignment="1">
      <alignment horizontal="right" vertical="top" wrapText="1"/>
    </xf>
    <xf numFmtId="0" fontId="0" fillId="2" borderId="0" xfId="0" applyFont="1" applyFill="1" applyAlignment="1">
      <alignment vertical="top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0" fillId="2" borderId="0" xfId="0" applyFill="1"/>
    <xf numFmtId="0" fontId="19" fillId="2" borderId="0" xfId="0" applyFont="1" applyFill="1"/>
    <xf numFmtId="0" fontId="2" fillId="2" borderId="0" xfId="0" applyFont="1" applyFill="1" applyBorder="1"/>
    <xf numFmtId="0" fontId="20" fillId="2" borderId="0" xfId="0" applyFont="1" applyFill="1" applyAlignment="1" applyProtection="1">
      <alignment horizontal="left"/>
      <protection locked="0"/>
    </xf>
    <xf numFmtId="0" fontId="18" fillId="7" borderId="1" xfId="4" applyFont="1" applyFill="1" applyBorder="1" applyAlignment="1">
      <alignment vertical="top" wrapText="1"/>
    </xf>
    <xf numFmtId="0" fontId="18" fillId="7" borderId="6" xfId="4" applyFont="1" applyFill="1" applyBorder="1" applyAlignment="1">
      <alignment vertical="top" wrapText="1"/>
    </xf>
    <xf numFmtId="0" fontId="18" fillId="7" borderId="4" xfId="4" applyFont="1" applyFill="1" applyBorder="1" applyAlignment="1">
      <alignment horizontal="left" vertical="top" wrapText="1"/>
    </xf>
    <xf numFmtId="0" fontId="18" fillId="7" borderId="5" xfId="4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67" fontId="0" fillId="2" borderId="0" xfId="0" applyNumberFormat="1" applyFont="1" applyFill="1"/>
  </cellXfs>
  <cellStyles count="6">
    <cellStyle name="Komma" xfId="1" builtinId="3"/>
    <cellStyle name="Normal 2" xfId="5" xr:uid="{00000000-0005-0000-0000-000001000000}"/>
    <cellStyle name="Prozent 2" xfId="2" xr:uid="{00000000-0005-0000-0000-000002000000}"/>
    <cellStyle name="Standard" xfId="0" builtinId="0"/>
    <cellStyle name="Standard 2" xfId="3" xr:uid="{00000000-0005-0000-0000-000004000000}"/>
    <cellStyle name="Standard 3" xfId="4" xr:uid="{00000000-0005-0000-0000-000005000000}"/>
  </cellStyles>
  <dxfs count="0"/>
  <tableStyles count="0" defaultTableStyle="TableStyleMedium9" defaultPivotStyle="PivotStyleLight16"/>
  <colors>
    <mruColors>
      <color rgb="FFEF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1171575</xdr:colOff>
      <xdr:row>0</xdr:row>
      <xdr:rowOff>19050</xdr:rowOff>
    </xdr:from>
    <xdr:to>
      <xdr:col>6</xdr:col>
      <xdr:colOff>502650</xdr:colOff>
      <xdr:row>4</xdr:row>
      <xdr:rowOff>135998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74325" cy="878948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1149350</xdr:colOff>
      <xdr:row>5</xdr:row>
      <xdr:rowOff>32777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workbookViewId="0"/>
  </sheetViews>
  <sheetFormatPr baseColWidth="10" defaultRowHeight="12.75" x14ac:dyDescent="0.2"/>
  <cols>
    <col min="1" max="1" width="11.85546875" style="39" customWidth="1"/>
    <col min="2" max="5" width="22.7109375" style="39" customWidth="1"/>
    <col min="6" max="6" width="1.7109375" style="5" customWidth="1"/>
    <col min="7" max="7" width="13" style="5" customWidth="1"/>
    <col min="8" max="8" width="14.42578125" style="5" customWidth="1"/>
    <col min="9" max="16384" width="11.42578125" style="5"/>
  </cols>
  <sheetData>
    <row r="1" spans="1:14" s="7" customFormat="1" x14ac:dyDescent="0.2">
      <c r="A1" s="22"/>
      <c r="B1" s="22"/>
      <c r="C1" s="22"/>
      <c r="D1" s="22"/>
      <c r="E1" s="22"/>
    </row>
    <row r="2" spans="1:14" s="7" customFormat="1" ht="15.75" x14ac:dyDescent="0.2">
      <c r="A2" s="22"/>
      <c r="B2" s="23"/>
      <c r="C2" s="23"/>
      <c r="D2" s="24"/>
      <c r="E2" s="22"/>
    </row>
    <row r="3" spans="1:14" s="7" customFormat="1" ht="15.75" x14ac:dyDescent="0.2">
      <c r="A3" s="22"/>
      <c r="B3" s="23"/>
      <c r="C3" s="23"/>
      <c r="D3" s="24"/>
      <c r="E3" s="22"/>
    </row>
    <row r="4" spans="1:14" s="7" customFormat="1" ht="15.75" x14ac:dyDescent="0.2">
      <c r="A4" s="22"/>
      <c r="B4" s="23"/>
      <c r="C4" s="23"/>
      <c r="D4" s="24"/>
      <c r="E4" s="22"/>
    </row>
    <row r="5" spans="1:14" s="7" customFormat="1" x14ac:dyDescent="0.2">
      <c r="A5" s="22"/>
      <c r="B5" s="22"/>
      <c r="C5" s="22"/>
      <c r="D5" s="22"/>
      <c r="E5" s="22"/>
    </row>
    <row r="6" spans="1:14" s="7" customFormat="1" x14ac:dyDescent="0.2">
      <c r="A6" s="22"/>
      <c r="B6" s="22"/>
      <c r="C6" s="22"/>
      <c r="D6" s="22"/>
      <c r="E6" s="22"/>
    </row>
    <row r="7" spans="1:14" s="1" customFormat="1" ht="15.75" x14ac:dyDescent="0.2">
      <c r="A7" s="57" t="str">
        <f>VLOOKUP("&lt;Fachbereich&gt;",Uebersetzungen!$B$3:$E$16,Uebersetzungen!$B$2+1,FALSE)</f>
        <v>Daten &amp; Statistik</v>
      </c>
      <c r="B7" s="57"/>
      <c r="C7" s="57"/>
      <c r="D7" s="57"/>
      <c r="E7" s="25"/>
      <c r="F7" s="2"/>
      <c r="G7" s="2"/>
      <c r="H7" s="2"/>
      <c r="I7" s="2"/>
    </row>
    <row r="8" spans="1:14" s="1" customFormat="1" ht="15.75" x14ac:dyDescent="0.2">
      <c r="A8" s="48"/>
      <c r="B8" s="48"/>
      <c r="C8" s="48"/>
      <c r="D8" s="48"/>
      <c r="E8" s="25"/>
      <c r="F8" s="2"/>
      <c r="G8" s="2"/>
      <c r="H8" s="2"/>
      <c r="I8" s="2"/>
    </row>
    <row r="9" spans="1:14" s="49" customFormat="1" ht="18" x14ac:dyDescent="0.25">
      <c r="A9" s="52" t="str">
        <f>VLOOKUP("&lt;Titel&gt;",Uebersetzungen!$B$3:$E$24,Uebersetzungen!$B$2+1,FALSE)</f>
        <v>Statistik der Unternehmensgruppen (STAGRE)</v>
      </c>
    </row>
    <row r="10" spans="1:14" s="49" customFormat="1" x14ac:dyDescent="0.2"/>
    <row r="11" spans="1:14" s="49" customFormat="1" x14ac:dyDescent="0.2"/>
    <row r="12" spans="1:14" s="49" customFormat="1" ht="15" x14ac:dyDescent="0.25">
      <c r="A12" s="50" t="str">
        <f>VLOOKUP("&lt;Titel1&gt;",Uebersetzungen!$B$3:$E$24,Uebersetzungen!$B$2+1,FALSE)</f>
        <v>Anzahl Unternehmen nach Art der Gruppe in Graubünden</v>
      </c>
    </row>
    <row r="13" spans="1:14" s="4" customFormat="1" ht="15.75" x14ac:dyDescent="0.2">
      <c r="A13" s="26"/>
      <c r="B13" s="27"/>
      <c r="C13" s="27"/>
      <c r="D13" s="27"/>
      <c r="E13" s="28"/>
    </row>
    <row r="14" spans="1:14" x14ac:dyDescent="0.2">
      <c r="A14" s="55" t="str">
        <f>VLOOKUP("&lt;SpaltenTitel_1&gt;",Uebersetzungen!$B$3:$E$24,Uebersetzungen!$B$2+1,FALSE)</f>
        <v>Jahr</v>
      </c>
      <c r="B14" s="29" t="str">
        <f>VLOOKUP("&lt;SpaltenTitel_2&gt;",Uebersetzungen!$B$3:$E$24,Uebersetzungen!$B$2+1,FALSE)</f>
        <v>Total</v>
      </c>
      <c r="C14" s="55" t="str">
        <f>VLOOKUP("&lt;SpaltenTitel_3&gt;",Uebersetzungen!$B$3:$E$24,Uebersetzungen!$B$2+1,FALSE)</f>
        <v>Rein inländische</v>
      </c>
      <c r="D14" s="53" t="str">
        <f>VLOOKUP("&lt;SpaltenTitel_4&gt;",Uebersetzungen!$B$3:$E$24,Uebersetzungen!$B$2+1,FALSE)</f>
        <v>Multinationale</v>
      </c>
      <c r="E14" s="54"/>
    </row>
    <row r="15" spans="1:14" x14ac:dyDescent="0.2">
      <c r="A15" s="56"/>
      <c r="B15" s="30"/>
      <c r="C15" s="56"/>
      <c r="D15" s="31" t="str">
        <f>VLOOKUP("&lt;SpaltenTitel_4.1&gt;",Uebersetzungen!$B$3:$E$24,Uebersetzungen!$B$2+1,FALSE)</f>
        <v>inländisch kontrolliert</v>
      </c>
      <c r="E15" s="32" t="str">
        <f>VLOOKUP("&lt;SpaltenTitel_4.2&gt;",Uebersetzungen!$B$3:$E$24,Uebersetzungen!$B$2+1,FALSE)</f>
        <v>ausländisch kontrolliert</v>
      </c>
    </row>
    <row r="16" spans="1:14" x14ac:dyDescent="0.2">
      <c r="A16" s="6">
        <v>2014</v>
      </c>
      <c r="B16" s="42">
        <v>828</v>
      </c>
      <c r="C16" s="42">
        <v>369</v>
      </c>
      <c r="D16" s="43">
        <v>308</v>
      </c>
      <c r="E16" s="44">
        <v>151</v>
      </c>
      <c r="K16" s="58"/>
      <c r="L16" s="58"/>
      <c r="M16" s="58"/>
      <c r="N16" s="58"/>
    </row>
    <row r="17" spans="1:14" x14ac:dyDescent="0.2">
      <c r="A17" s="6">
        <v>2015</v>
      </c>
      <c r="B17" s="42">
        <v>885</v>
      </c>
      <c r="C17" s="42">
        <v>372</v>
      </c>
      <c r="D17" s="43">
        <v>342</v>
      </c>
      <c r="E17" s="44">
        <v>171</v>
      </c>
      <c r="K17" s="58"/>
      <c r="L17" s="58"/>
      <c r="M17" s="58"/>
      <c r="N17" s="58"/>
    </row>
    <row r="18" spans="1:14" x14ac:dyDescent="0.2">
      <c r="A18" s="6">
        <v>2016</v>
      </c>
      <c r="B18" s="42">
        <v>912</v>
      </c>
      <c r="C18" s="42">
        <v>388</v>
      </c>
      <c r="D18" s="43">
        <v>355</v>
      </c>
      <c r="E18" s="44">
        <v>169</v>
      </c>
      <c r="K18" s="58"/>
      <c r="L18" s="58"/>
      <c r="M18" s="58"/>
      <c r="N18" s="58"/>
    </row>
    <row r="19" spans="1:14" x14ac:dyDescent="0.2">
      <c r="A19" s="6">
        <v>2017</v>
      </c>
      <c r="B19" s="42">
        <v>941</v>
      </c>
      <c r="C19" s="42">
        <v>415</v>
      </c>
      <c r="D19" s="43">
        <v>354</v>
      </c>
      <c r="E19" s="44">
        <v>172</v>
      </c>
      <c r="K19" s="58"/>
      <c r="L19" s="58"/>
      <c r="M19" s="58"/>
      <c r="N19" s="58"/>
    </row>
    <row r="20" spans="1:14" x14ac:dyDescent="0.2">
      <c r="A20" s="6">
        <v>2018</v>
      </c>
      <c r="B20" s="42">
        <v>998</v>
      </c>
      <c r="C20" s="42">
        <v>430</v>
      </c>
      <c r="D20" s="43">
        <v>349</v>
      </c>
      <c r="E20" s="44">
        <v>219</v>
      </c>
      <c r="K20" s="58"/>
      <c r="L20" s="58"/>
      <c r="M20" s="58"/>
      <c r="N20" s="58"/>
    </row>
    <row r="21" spans="1:14" x14ac:dyDescent="0.2">
      <c r="A21" s="6">
        <v>2019</v>
      </c>
      <c r="B21" s="42">
        <v>1004</v>
      </c>
      <c r="C21" s="42">
        <v>436</v>
      </c>
      <c r="D21" s="43">
        <v>340</v>
      </c>
      <c r="E21" s="44">
        <v>228</v>
      </c>
      <c r="K21" s="58"/>
      <c r="L21" s="58"/>
      <c r="M21" s="58"/>
      <c r="N21" s="58"/>
    </row>
    <row r="22" spans="1:14" x14ac:dyDescent="0.2">
      <c r="A22" s="6">
        <v>2020</v>
      </c>
      <c r="B22" s="42">
        <v>1052</v>
      </c>
      <c r="C22" s="42">
        <v>451</v>
      </c>
      <c r="D22" s="43">
        <v>361</v>
      </c>
      <c r="E22" s="44">
        <v>240</v>
      </c>
      <c r="K22" s="58"/>
      <c r="L22" s="58"/>
      <c r="M22" s="58"/>
      <c r="N22" s="58"/>
    </row>
    <row r="23" spans="1:14" x14ac:dyDescent="0.2">
      <c r="A23" s="6">
        <v>2021</v>
      </c>
      <c r="B23" s="42">
        <v>1083</v>
      </c>
      <c r="C23" s="42">
        <v>464</v>
      </c>
      <c r="D23" s="43">
        <v>354</v>
      </c>
      <c r="E23" s="44">
        <v>265</v>
      </c>
      <c r="K23" s="58"/>
      <c r="L23" s="58"/>
      <c r="M23" s="58"/>
      <c r="N23" s="58"/>
    </row>
    <row r="24" spans="1:14" x14ac:dyDescent="0.2">
      <c r="A24" s="6">
        <v>2022</v>
      </c>
      <c r="B24" s="33">
        <v>1143</v>
      </c>
      <c r="C24" s="33">
        <v>502</v>
      </c>
      <c r="D24" s="34">
        <v>355</v>
      </c>
      <c r="E24" s="35">
        <v>286</v>
      </c>
      <c r="K24" s="58"/>
      <c r="L24" s="58"/>
      <c r="M24" s="58"/>
      <c r="N24" s="58"/>
    </row>
    <row r="25" spans="1:14" x14ac:dyDescent="0.2">
      <c r="A25" s="6">
        <v>2023</v>
      </c>
      <c r="B25" s="33">
        <v>1195</v>
      </c>
      <c r="C25" s="33">
        <v>545</v>
      </c>
      <c r="D25" s="34">
        <v>357</v>
      </c>
      <c r="E25" s="35">
        <v>293</v>
      </c>
      <c r="K25" s="58"/>
      <c r="L25" s="58"/>
      <c r="M25" s="58"/>
      <c r="N25" s="58"/>
    </row>
    <row r="26" spans="1:14" x14ac:dyDescent="0.2">
      <c r="A26" s="6">
        <v>2024</v>
      </c>
      <c r="B26" s="33">
        <v>1234</v>
      </c>
      <c r="C26" s="33">
        <v>566</v>
      </c>
      <c r="D26" s="34">
        <v>359</v>
      </c>
      <c r="E26" s="35">
        <v>309</v>
      </c>
      <c r="K26" s="58"/>
      <c r="L26" s="58"/>
      <c r="M26" s="58"/>
      <c r="N26" s="58"/>
    </row>
    <row r="27" spans="1:14" x14ac:dyDescent="0.2">
      <c r="A27" s="36"/>
      <c r="B27" s="37"/>
      <c r="C27" s="37"/>
      <c r="D27" s="37"/>
      <c r="E27" s="38"/>
      <c r="K27" s="58"/>
    </row>
    <row r="28" spans="1:14" x14ac:dyDescent="0.2">
      <c r="A28" s="36"/>
      <c r="B28" s="37"/>
      <c r="C28" s="37"/>
      <c r="D28" s="37"/>
      <c r="E28" s="38"/>
    </row>
    <row r="29" spans="1:14" s="49" customFormat="1" ht="15" x14ac:dyDescent="0.25">
      <c r="A29" s="50" t="str">
        <f>VLOOKUP("&lt;Titel2&gt;",Uebersetzungen!$B$3:$E$24,Uebersetzungen!$B$2+1,FALSE)</f>
        <v>Anzahl Arbeitsstätten nach Art der Gruppe in Graubünden</v>
      </c>
    </row>
    <row r="30" spans="1:14" ht="15.75" x14ac:dyDescent="0.2">
      <c r="A30" s="46"/>
      <c r="B30" s="27"/>
      <c r="C30" s="27"/>
      <c r="D30" s="27"/>
      <c r="E30" s="28"/>
    </row>
    <row r="31" spans="1:14" x14ac:dyDescent="0.2">
      <c r="A31" s="55" t="str">
        <f>VLOOKUP("&lt;SpaltenTitel_1&gt;",Uebersetzungen!$B$3:$E$24,Uebersetzungen!$B$2+1,FALSE)</f>
        <v>Jahr</v>
      </c>
      <c r="B31" s="29" t="str">
        <f>VLOOKUP("&lt;SpaltenTitel_2&gt;",Uebersetzungen!$B$3:$E$24,Uebersetzungen!$B$2+1,FALSE)</f>
        <v>Total</v>
      </c>
      <c r="C31" s="55" t="str">
        <f>VLOOKUP("&lt;SpaltenTitel_3&gt;",Uebersetzungen!$B$3:$E$24,Uebersetzungen!$B$2+1,FALSE)</f>
        <v>Rein inländische</v>
      </c>
      <c r="D31" s="53" t="str">
        <f>VLOOKUP("&lt;SpaltenTitel_4&gt;",Uebersetzungen!$B$3:$E$24,Uebersetzungen!$B$2+1,FALSE)</f>
        <v>Multinationale</v>
      </c>
      <c r="E31" s="54"/>
    </row>
    <row r="32" spans="1:14" x14ac:dyDescent="0.2">
      <c r="A32" s="56"/>
      <c r="B32" s="30"/>
      <c r="C32" s="56"/>
      <c r="D32" s="31" t="str">
        <f>VLOOKUP("&lt;SpaltenTitel_4.1&gt;",Uebersetzungen!$B$3:$E$24,Uebersetzungen!$B$2+1,FALSE)</f>
        <v>inländisch kontrolliert</v>
      </c>
      <c r="E32" s="32" t="str">
        <f>VLOOKUP("&lt;SpaltenTitel_4.2&gt;",Uebersetzungen!$B$3:$E$24,Uebersetzungen!$B$2+1,FALSE)</f>
        <v>ausländisch kontrolliert</v>
      </c>
    </row>
    <row r="33" spans="1:14" x14ac:dyDescent="0.2">
      <c r="A33" s="6">
        <v>2014</v>
      </c>
      <c r="B33" s="42">
        <v>1759</v>
      </c>
      <c r="C33" s="42">
        <v>533</v>
      </c>
      <c r="D33" s="43">
        <v>935</v>
      </c>
      <c r="E33" s="44">
        <v>291</v>
      </c>
      <c r="K33" s="58"/>
      <c r="L33" s="58"/>
      <c r="M33" s="58"/>
      <c r="N33" s="58"/>
    </row>
    <row r="34" spans="1:14" x14ac:dyDescent="0.2">
      <c r="A34" s="6">
        <v>2015</v>
      </c>
      <c r="B34" s="42">
        <v>1751</v>
      </c>
      <c r="C34" s="42">
        <v>506</v>
      </c>
      <c r="D34" s="43">
        <v>944</v>
      </c>
      <c r="E34" s="44">
        <v>301</v>
      </c>
      <c r="K34" s="58"/>
      <c r="L34" s="58"/>
      <c r="M34" s="58"/>
      <c r="N34" s="58"/>
    </row>
    <row r="35" spans="1:14" x14ac:dyDescent="0.2">
      <c r="A35" s="6">
        <v>2016</v>
      </c>
      <c r="B35" s="42">
        <v>1764</v>
      </c>
      <c r="C35" s="42">
        <v>535</v>
      </c>
      <c r="D35" s="43">
        <v>916</v>
      </c>
      <c r="E35" s="44">
        <v>313</v>
      </c>
      <c r="K35" s="58"/>
      <c r="L35" s="58"/>
      <c r="M35" s="58"/>
      <c r="N35" s="58"/>
    </row>
    <row r="36" spans="1:14" x14ac:dyDescent="0.2">
      <c r="A36" s="6">
        <v>2017</v>
      </c>
      <c r="B36" s="42">
        <v>1781</v>
      </c>
      <c r="C36" s="42">
        <v>552</v>
      </c>
      <c r="D36" s="43">
        <v>898</v>
      </c>
      <c r="E36" s="44">
        <v>331</v>
      </c>
      <c r="K36" s="58"/>
      <c r="L36" s="58"/>
      <c r="M36" s="58"/>
      <c r="N36" s="58"/>
    </row>
    <row r="37" spans="1:14" x14ac:dyDescent="0.2">
      <c r="A37" s="6">
        <v>2018</v>
      </c>
      <c r="B37" s="42">
        <v>1771</v>
      </c>
      <c r="C37" s="42">
        <v>549</v>
      </c>
      <c r="D37" s="43">
        <v>881</v>
      </c>
      <c r="E37" s="44">
        <v>341</v>
      </c>
      <c r="K37" s="58"/>
      <c r="L37" s="58"/>
      <c r="M37" s="58"/>
      <c r="N37" s="58"/>
    </row>
    <row r="38" spans="1:14" x14ac:dyDescent="0.2">
      <c r="A38" s="6">
        <v>2019</v>
      </c>
      <c r="B38" s="42">
        <v>1783</v>
      </c>
      <c r="C38" s="42">
        <v>560</v>
      </c>
      <c r="D38" s="43">
        <v>870</v>
      </c>
      <c r="E38" s="44">
        <v>353</v>
      </c>
      <c r="K38" s="58"/>
      <c r="L38" s="58"/>
      <c r="M38" s="58"/>
      <c r="N38" s="58"/>
    </row>
    <row r="39" spans="1:14" x14ac:dyDescent="0.2">
      <c r="A39" s="6">
        <v>2020</v>
      </c>
      <c r="B39" s="42">
        <v>1770</v>
      </c>
      <c r="C39" s="42">
        <v>542</v>
      </c>
      <c r="D39" s="43">
        <v>865</v>
      </c>
      <c r="E39" s="44">
        <v>363</v>
      </c>
      <c r="K39" s="58"/>
      <c r="L39" s="58"/>
      <c r="M39" s="58"/>
      <c r="N39" s="58"/>
    </row>
    <row r="40" spans="1:14" x14ac:dyDescent="0.2">
      <c r="A40" s="6">
        <v>2021</v>
      </c>
      <c r="B40" s="42">
        <v>1748</v>
      </c>
      <c r="C40" s="42">
        <v>554</v>
      </c>
      <c r="D40" s="43">
        <v>829</v>
      </c>
      <c r="E40" s="44">
        <v>365</v>
      </c>
      <c r="K40" s="58"/>
      <c r="L40" s="58"/>
      <c r="M40" s="58"/>
      <c r="N40" s="58"/>
    </row>
    <row r="41" spans="1:14" x14ac:dyDescent="0.2">
      <c r="A41" s="6">
        <v>2022</v>
      </c>
      <c r="B41" s="33">
        <v>1745</v>
      </c>
      <c r="C41" s="33">
        <v>574</v>
      </c>
      <c r="D41" s="34">
        <v>784</v>
      </c>
      <c r="E41" s="35">
        <v>387</v>
      </c>
      <c r="K41" s="58"/>
      <c r="L41" s="58"/>
      <c r="M41" s="58"/>
      <c r="N41" s="58"/>
    </row>
    <row r="42" spans="1:14" x14ac:dyDescent="0.2">
      <c r="A42" s="6">
        <v>2023</v>
      </c>
      <c r="B42" s="33">
        <v>1768</v>
      </c>
      <c r="C42" s="33">
        <v>596</v>
      </c>
      <c r="D42" s="34">
        <v>792</v>
      </c>
      <c r="E42" s="35">
        <v>380</v>
      </c>
      <c r="K42" s="58"/>
      <c r="L42" s="58"/>
      <c r="M42" s="58"/>
      <c r="N42" s="58"/>
    </row>
    <row r="43" spans="1:14" x14ac:dyDescent="0.2">
      <c r="A43" s="6">
        <v>2024</v>
      </c>
      <c r="B43" s="33">
        <v>1847</v>
      </c>
      <c r="C43" s="33">
        <v>634</v>
      </c>
      <c r="D43" s="34">
        <v>812</v>
      </c>
      <c r="E43" s="35">
        <v>401</v>
      </c>
      <c r="K43" s="58"/>
      <c r="L43" s="58"/>
      <c r="M43" s="58"/>
      <c r="N43" s="58"/>
    </row>
    <row r="44" spans="1:14" x14ac:dyDescent="0.2">
      <c r="A44" s="36"/>
      <c r="B44" s="37"/>
      <c r="C44" s="37"/>
      <c r="D44" s="37"/>
      <c r="E44" s="38"/>
    </row>
    <row r="45" spans="1:14" x14ac:dyDescent="0.2">
      <c r="A45" s="36"/>
      <c r="B45" s="37"/>
      <c r="C45" s="37"/>
      <c r="D45" s="37"/>
      <c r="E45" s="38"/>
    </row>
    <row r="46" spans="1:14" s="49" customFormat="1" ht="15" x14ac:dyDescent="0.25">
      <c r="A46" s="50" t="str">
        <f>VLOOKUP("&lt;Titel3&gt;",Uebersetzungen!$B$3:$E$24,Uebersetzungen!$B$2+1,FALSE)</f>
        <v>Anzahl Beschäftigte nach Art der Gruppe in Graubünden</v>
      </c>
    </row>
    <row r="47" spans="1:14" ht="15.75" x14ac:dyDescent="0.2">
      <c r="A47" s="46"/>
      <c r="B47" s="27"/>
      <c r="C47" s="27"/>
      <c r="D47" s="27"/>
      <c r="E47" s="28"/>
    </row>
    <row r="48" spans="1:14" x14ac:dyDescent="0.2">
      <c r="A48" s="55" t="str">
        <f>VLOOKUP("&lt;SpaltenTitel_1&gt;",Uebersetzungen!$B$3:$E$24,Uebersetzungen!$B$2+1,FALSE)</f>
        <v>Jahr</v>
      </c>
      <c r="B48" s="29" t="str">
        <f>VLOOKUP("&lt;SpaltenTitel_2&gt;",Uebersetzungen!$B$3:$E$24,Uebersetzungen!$B$2+1,FALSE)</f>
        <v>Total</v>
      </c>
      <c r="C48" s="55" t="str">
        <f>VLOOKUP("&lt;SpaltenTitel_3&gt;",Uebersetzungen!$B$3:$E$24,Uebersetzungen!$B$2+1,FALSE)</f>
        <v>Rein inländische</v>
      </c>
      <c r="D48" s="53" t="str">
        <f>VLOOKUP("&lt;SpaltenTitel_4&gt;",Uebersetzungen!$B$3:$E$24,Uebersetzungen!$B$2+1,FALSE)</f>
        <v>Multinationale</v>
      </c>
      <c r="E48" s="54"/>
    </row>
    <row r="49" spans="1:14" x14ac:dyDescent="0.2">
      <c r="A49" s="56"/>
      <c r="B49" s="30"/>
      <c r="C49" s="56"/>
      <c r="D49" s="31" t="str">
        <f>VLOOKUP("&lt;SpaltenTitel_4.1&gt;",Uebersetzungen!$B$3:$E$24,Uebersetzungen!$B$2+1,FALSE)</f>
        <v>inländisch kontrolliert</v>
      </c>
      <c r="E49" s="32" t="str">
        <f>VLOOKUP("&lt;SpaltenTitel_4.2&gt;",Uebersetzungen!$B$3:$E$24,Uebersetzungen!$B$2+1,FALSE)</f>
        <v>ausländisch kontrolliert</v>
      </c>
    </row>
    <row r="50" spans="1:14" x14ac:dyDescent="0.2">
      <c r="A50" s="6">
        <v>2014</v>
      </c>
      <c r="B50" s="42">
        <v>32207</v>
      </c>
      <c r="C50" s="42">
        <v>11641</v>
      </c>
      <c r="D50" s="43">
        <v>14381</v>
      </c>
      <c r="E50" s="44">
        <v>6185</v>
      </c>
      <c r="K50" s="58"/>
      <c r="L50" s="58"/>
      <c r="M50" s="58"/>
      <c r="N50" s="58"/>
    </row>
    <row r="51" spans="1:14" x14ac:dyDescent="0.2">
      <c r="A51" s="6">
        <v>2015</v>
      </c>
      <c r="B51" s="42">
        <v>31047</v>
      </c>
      <c r="C51" s="42">
        <v>10295</v>
      </c>
      <c r="D51" s="43">
        <v>14562</v>
      </c>
      <c r="E51" s="44">
        <v>6190</v>
      </c>
      <c r="K51" s="58"/>
      <c r="L51" s="58"/>
      <c r="M51" s="58"/>
      <c r="N51" s="58"/>
    </row>
    <row r="52" spans="1:14" x14ac:dyDescent="0.2">
      <c r="A52" s="6">
        <v>2016</v>
      </c>
      <c r="B52" s="42">
        <v>31596</v>
      </c>
      <c r="C52" s="42">
        <v>10678</v>
      </c>
      <c r="D52" s="43">
        <v>14908</v>
      </c>
      <c r="E52" s="44">
        <v>6010</v>
      </c>
      <c r="K52" s="58"/>
      <c r="L52" s="58"/>
      <c r="M52" s="58"/>
      <c r="N52" s="58"/>
    </row>
    <row r="53" spans="1:14" x14ac:dyDescent="0.2">
      <c r="A53" s="6">
        <v>2017</v>
      </c>
      <c r="B53" s="42">
        <v>31855</v>
      </c>
      <c r="C53" s="42">
        <v>11241</v>
      </c>
      <c r="D53" s="43">
        <v>14146</v>
      </c>
      <c r="E53" s="44">
        <v>6468</v>
      </c>
      <c r="K53" s="58"/>
      <c r="L53" s="58"/>
      <c r="M53" s="58"/>
      <c r="N53" s="58"/>
    </row>
    <row r="54" spans="1:14" x14ac:dyDescent="0.2">
      <c r="A54" s="6">
        <v>2018</v>
      </c>
      <c r="B54" s="42">
        <v>32956</v>
      </c>
      <c r="C54" s="42">
        <v>11355</v>
      </c>
      <c r="D54" s="43">
        <v>14716</v>
      </c>
      <c r="E54" s="44">
        <v>6885</v>
      </c>
      <c r="K54" s="58"/>
      <c r="L54" s="58"/>
      <c r="M54" s="58"/>
      <c r="N54" s="58"/>
    </row>
    <row r="55" spans="1:14" x14ac:dyDescent="0.2">
      <c r="A55" s="6">
        <v>2019</v>
      </c>
      <c r="B55" s="42">
        <v>34262</v>
      </c>
      <c r="C55" s="42">
        <v>12183</v>
      </c>
      <c r="D55" s="43">
        <v>14892</v>
      </c>
      <c r="E55" s="44">
        <v>7187</v>
      </c>
      <c r="K55" s="58"/>
      <c r="L55" s="58"/>
      <c r="M55" s="58"/>
      <c r="N55" s="58"/>
    </row>
    <row r="56" spans="1:14" x14ac:dyDescent="0.2">
      <c r="A56" s="6">
        <v>2020</v>
      </c>
      <c r="B56" s="42">
        <v>33607</v>
      </c>
      <c r="C56" s="42">
        <v>10765</v>
      </c>
      <c r="D56" s="43">
        <v>15430</v>
      </c>
      <c r="E56" s="44">
        <v>7412</v>
      </c>
      <c r="K56" s="58"/>
      <c r="L56" s="58"/>
      <c r="M56" s="58"/>
      <c r="N56" s="58"/>
    </row>
    <row r="57" spans="1:14" x14ac:dyDescent="0.2">
      <c r="A57" s="6">
        <v>2021</v>
      </c>
      <c r="B57" s="42">
        <v>34596</v>
      </c>
      <c r="C57" s="42">
        <v>11032</v>
      </c>
      <c r="D57" s="43">
        <v>15265</v>
      </c>
      <c r="E57" s="44">
        <v>8299</v>
      </c>
      <c r="K57" s="58"/>
      <c r="L57" s="58"/>
      <c r="M57" s="58"/>
      <c r="N57" s="58"/>
    </row>
    <row r="58" spans="1:14" x14ac:dyDescent="0.2">
      <c r="A58" s="6">
        <v>2022</v>
      </c>
      <c r="B58" s="33">
        <v>38918</v>
      </c>
      <c r="C58" s="33">
        <v>15134</v>
      </c>
      <c r="D58" s="34">
        <v>14943</v>
      </c>
      <c r="E58" s="35">
        <v>8841</v>
      </c>
      <c r="K58" s="58"/>
      <c r="L58" s="58"/>
      <c r="M58" s="58"/>
      <c r="N58" s="58"/>
    </row>
    <row r="59" spans="1:14" x14ac:dyDescent="0.2">
      <c r="A59" s="6">
        <v>2023</v>
      </c>
      <c r="B59" s="33">
        <v>41117</v>
      </c>
      <c r="C59" s="33">
        <v>15851</v>
      </c>
      <c r="D59" s="34">
        <v>16034</v>
      </c>
      <c r="E59" s="35">
        <v>9232</v>
      </c>
      <c r="K59" s="58"/>
      <c r="L59" s="58"/>
      <c r="M59" s="58"/>
      <c r="N59" s="58"/>
    </row>
    <row r="60" spans="1:14" x14ac:dyDescent="0.2">
      <c r="A60" s="6">
        <v>2024</v>
      </c>
      <c r="B60" s="33">
        <v>42283</v>
      </c>
      <c r="C60" s="33">
        <v>16753</v>
      </c>
      <c r="D60" s="34">
        <v>16207</v>
      </c>
      <c r="E60" s="35">
        <v>9323</v>
      </c>
      <c r="K60" s="58"/>
      <c r="L60" s="58"/>
      <c r="M60" s="58"/>
      <c r="N60" s="58"/>
    </row>
    <row r="61" spans="1:14" x14ac:dyDescent="0.2">
      <c r="A61" s="36"/>
      <c r="B61" s="37"/>
      <c r="C61" s="37"/>
      <c r="D61" s="37"/>
      <c r="E61" s="38"/>
    </row>
    <row r="62" spans="1:14" x14ac:dyDescent="0.2">
      <c r="A62" s="36"/>
      <c r="B62" s="37"/>
      <c r="C62" s="37"/>
      <c r="D62" s="37"/>
      <c r="E62" s="38"/>
    </row>
    <row r="63" spans="1:14" x14ac:dyDescent="0.2">
      <c r="A63" s="47" t="str">
        <f>VLOOKUP("&lt;Quelle_1&gt;",Uebersetzungen!$B$3:$E$40,Uebersetzungen!$B$2+1,FALSE)</f>
        <v>Quelle: BFS (STAGRE)</v>
      </c>
    </row>
    <row r="64" spans="1:14" x14ac:dyDescent="0.2">
      <c r="A64" s="45" t="str">
        <f>VLOOKUP("&lt;Aktualisierung&gt;",Uebersetzungen!$B$3:$E$40,Uebersetzungen!$B$2+1,FALSE)</f>
        <v>Letztmals aktualisiert am: 27.11.2025</v>
      </c>
    </row>
    <row r="65" spans="1:5" s="3" customFormat="1" ht="12.75" customHeight="1" x14ac:dyDescent="0.25">
      <c r="A65" s="39"/>
      <c r="B65" s="40"/>
      <c r="C65" s="40"/>
      <c r="D65" s="40"/>
      <c r="E65" s="40"/>
    </row>
    <row r="66" spans="1:5" s="3" customFormat="1" ht="12.75" customHeight="1" x14ac:dyDescent="0.25">
      <c r="A66" s="39"/>
      <c r="B66" s="40"/>
      <c r="C66" s="40"/>
      <c r="D66" s="40"/>
      <c r="E66" s="40"/>
    </row>
    <row r="68" spans="1:5" x14ac:dyDescent="0.2">
      <c r="A68" s="41"/>
    </row>
    <row r="69" spans="1:5" x14ac:dyDescent="0.2">
      <c r="A69" s="40"/>
    </row>
  </sheetData>
  <sheetProtection sheet="1" objects="1" scenarios="1"/>
  <mergeCells count="10">
    <mergeCell ref="A7:D7"/>
    <mergeCell ref="D14:E14"/>
    <mergeCell ref="D31:E31"/>
    <mergeCell ref="D48:E48"/>
    <mergeCell ref="C14:C15"/>
    <mergeCell ref="C31:C32"/>
    <mergeCell ref="C48:C49"/>
    <mergeCell ref="A14:A15"/>
    <mergeCell ref="A31:A32"/>
    <mergeCell ref="A48:A4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314325</xdr:colOff>
                    <xdr:row>1</xdr:row>
                    <xdr:rowOff>114300</xdr:rowOff>
                  </from>
                  <to>
                    <xdr:col>4</xdr:col>
                    <xdr:colOff>1390650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314325</xdr:colOff>
                    <xdr:row>2</xdr:row>
                    <xdr:rowOff>95250</xdr:rowOff>
                  </from>
                  <to>
                    <xdr:col>6</xdr:col>
                    <xdr:colOff>133350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314325</xdr:colOff>
                    <xdr:row>3</xdr:row>
                    <xdr:rowOff>66675</xdr:rowOff>
                  </from>
                  <to>
                    <xdr:col>4</xdr:col>
                    <xdr:colOff>1390650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G23" sqref="G23"/>
    </sheetView>
  </sheetViews>
  <sheetFormatPr baseColWidth="10" defaultColWidth="12.5703125" defaultRowHeight="12.75" x14ac:dyDescent="0.2"/>
  <cols>
    <col min="1" max="1" width="8.5703125" style="10" bestFit="1" customWidth="1"/>
    <col min="2" max="2" width="17.7109375" style="10" bestFit="1" customWidth="1"/>
    <col min="3" max="5" width="46.7109375" style="10" bestFit="1" customWidth="1"/>
    <col min="6" max="16384" width="12.5703125" style="10"/>
  </cols>
  <sheetData>
    <row r="1" spans="1:6" x14ac:dyDescent="0.2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9"/>
    </row>
    <row r="2" spans="1:6" x14ac:dyDescent="0.2">
      <c r="A2" s="11" t="s">
        <v>6</v>
      </c>
      <c r="B2" s="12">
        <v>1</v>
      </c>
      <c r="C2" s="9"/>
      <c r="D2" s="9"/>
      <c r="E2" s="9"/>
      <c r="F2" s="9"/>
    </row>
    <row r="3" spans="1:6" x14ac:dyDescent="0.2">
      <c r="A3" s="11"/>
      <c r="B3" s="10" t="s">
        <v>7</v>
      </c>
      <c r="C3" s="13" t="s">
        <v>8</v>
      </c>
      <c r="D3" s="13" t="s">
        <v>9</v>
      </c>
      <c r="E3" s="13" t="s">
        <v>10</v>
      </c>
      <c r="F3" s="9"/>
    </row>
    <row r="4" spans="1:6" x14ac:dyDescent="0.2">
      <c r="A4" s="11" t="s">
        <v>11</v>
      </c>
      <c r="B4" s="14" t="s">
        <v>12</v>
      </c>
      <c r="C4" s="19" t="s">
        <v>60</v>
      </c>
      <c r="D4" s="19" t="s">
        <v>61</v>
      </c>
      <c r="E4" s="19" t="s">
        <v>62</v>
      </c>
      <c r="F4" s="9"/>
    </row>
    <row r="5" spans="1:6" ht="25.5" x14ac:dyDescent="0.2">
      <c r="A5" s="11"/>
      <c r="B5" s="20" t="s">
        <v>47</v>
      </c>
      <c r="C5" s="19" t="s">
        <v>48</v>
      </c>
      <c r="D5" s="19" t="s">
        <v>53</v>
      </c>
      <c r="E5" s="19" t="s">
        <v>54</v>
      </c>
      <c r="F5" s="9"/>
    </row>
    <row r="6" spans="1:6" ht="25.5" x14ac:dyDescent="0.2">
      <c r="A6" s="11"/>
      <c r="B6" s="20" t="s">
        <v>22</v>
      </c>
      <c r="C6" s="13" t="s">
        <v>49</v>
      </c>
      <c r="D6" s="13" t="s">
        <v>52</v>
      </c>
      <c r="E6" s="13" t="s">
        <v>55</v>
      </c>
      <c r="F6" s="9"/>
    </row>
    <row r="7" spans="1:6" ht="25.5" x14ac:dyDescent="0.2">
      <c r="A7" s="11"/>
      <c r="B7" s="20" t="s">
        <v>24</v>
      </c>
      <c r="C7" s="13" t="s">
        <v>50</v>
      </c>
      <c r="D7" s="13" t="s">
        <v>51</v>
      </c>
      <c r="E7" s="13" t="s">
        <v>56</v>
      </c>
      <c r="F7" s="9"/>
    </row>
    <row r="8" spans="1:6" x14ac:dyDescent="0.2">
      <c r="A8" s="11"/>
      <c r="B8" s="11"/>
      <c r="C8" s="15"/>
      <c r="D8" s="15"/>
      <c r="E8" s="15"/>
      <c r="F8" s="9"/>
    </row>
    <row r="9" spans="1:6" ht="14.25" customHeight="1" x14ac:dyDescent="0.2">
      <c r="A9" s="11" t="s">
        <v>11</v>
      </c>
      <c r="B9" s="10" t="s">
        <v>14</v>
      </c>
      <c r="C9" s="13" t="s">
        <v>27</v>
      </c>
      <c r="D9" s="13" t="s">
        <v>32</v>
      </c>
      <c r="E9" s="13" t="s">
        <v>38</v>
      </c>
      <c r="F9" s="9"/>
    </row>
    <row r="10" spans="1:6" x14ac:dyDescent="0.2">
      <c r="A10" s="11" t="s">
        <v>13</v>
      </c>
      <c r="B10" s="10" t="s">
        <v>15</v>
      </c>
      <c r="C10" s="13" t="s">
        <v>0</v>
      </c>
      <c r="D10" s="13" t="s">
        <v>33</v>
      </c>
      <c r="E10" s="13" t="s">
        <v>39</v>
      </c>
      <c r="F10" s="9"/>
    </row>
    <row r="11" spans="1:6" x14ac:dyDescent="0.2">
      <c r="A11" s="11"/>
      <c r="B11" s="10" t="s">
        <v>16</v>
      </c>
      <c r="C11" s="13" t="s">
        <v>28</v>
      </c>
      <c r="D11" s="13" t="s">
        <v>34</v>
      </c>
      <c r="E11" s="13" t="s">
        <v>40</v>
      </c>
      <c r="F11" s="9"/>
    </row>
    <row r="12" spans="1:6" x14ac:dyDescent="0.2">
      <c r="A12" s="11"/>
      <c r="B12" s="10" t="s">
        <v>23</v>
      </c>
      <c r="C12" s="13" t="s">
        <v>29</v>
      </c>
      <c r="D12" s="13" t="s">
        <v>35</v>
      </c>
      <c r="E12" s="13" t="s">
        <v>41</v>
      </c>
      <c r="F12" s="9"/>
    </row>
    <row r="13" spans="1:6" x14ac:dyDescent="0.2">
      <c r="A13" s="11"/>
      <c r="B13" s="11"/>
      <c r="C13" s="15"/>
      <c r="D13" s="15"/>
      <c r="E13" s="15"/>
      <c r="F13" s="11"/>
    </row>
    <row r="14" spans="1:6" x14ac:dyDescent="0.2">
      <c r="A14" s="11"/>
      <c r="B14" s="20" t="s">
        <v>25</v>
      </c>
      <c r="C14" s="13" t="s">
        <v>30</v>
      </c>
      <c r="D14" s="13" t="s">
        <v>36</v>
      </c>
      <c r="E14" s="13" t="s">
        <v>42</v>
      </c>
      <c r="F14" s="9"/>
    </row>
    <row r="15" spans="1:6" x14ac:dyDescent="0.2">
      <c r="A15" s="11"/>
      <c r="B15" s="20" t="s">
        <v>26</v>
      </c>
      <c r="C15" s="13" t="s">
        <v>31</v>
      </c>
      <c r="D15" s="13" t="s">
        <v>37</v>
      </c>
      <c r="E15" s="13" t="s">
        <v>43</v>
      </c>
      <c r="F15" s="9"/>
    </row>
    <row r="16" spans="1:6" x14ac:dyDescent="0.2">
      <c r="A16" s="11"/>
      <c r="B16" s="11"/>
      <c r="C16" s="15"/>
      <c r="D16" s="15"/>
      <c r="E16" s="15"/>
      <c r="F16" s="11"/>
    </row>
    <row r="17" spans="1:6" x14ac:dyDescent="0.2">
      <c r="A17" s="9"/>
      <c r="B17" s="9"/>
      <c r="C17" s="16"/>
      <c r="D17" s="16"/>
      <c r="E17" s="16"/>
      <c r="F17" s="9"/>
    </row>
    <row r="18" spans="1:6" x14ac:dyDescent="0.2">
      <c r="A18" s="9" t="s">
        <v>13</v>
      </c>
      <c r="B18" s="10" t="s">
        <v>17</v>
      </c>
      <c r="C18" s="13"/>
      <c r="D18" s="13"/>
      <c r="E18" s="13"/>
      <c r="F18" s="9"/>
    </row>
    <row r="19" spans="1:6" x14ac:dyDescent="0.2">
      <c r="A19" s="9" t="s">
        <v>13</v>
      </c>
      <c r="B19" s="10" t="s">
        <v>18</v>
      </c>
      <c r="C19" s="13"/>
      <c r="D19" s="13"/>
      <c r="E19" s="13"/>
      <c r="F19" s="9"/>
    </row>
    <row r="20" spans="1:6" x14ac:dyDescent="0.2">
      <c r="A20" s="21" t="s">
        <v>13</v>
      </c>
      <c r="B20" s="10" t="s">
        <v>19</v>
      </c>
      <c r="C20" s="13"/>
      <c r="D20" s="13"/>
      <c r="E20" s="13"/>
      <c r="F20" s="9"/>
    </row>
    <row r="21" spans="1:6" x14ac:dyDescent="0.2">
      <c r="A21" s="9"/>
      <c r="B21" s="9"/>
      <c r="C21" s="16"/>
      <c r="D21" s="16"/>
      <c r="E21" s="16"/>
      <c r="F21" s="9"/>
    </row>
    <row r="22" spans="1:6" x14ac:dyDescent="0.2">
      <c r="A22" s="9" t="s">
        <v>13</v>
      </c>
      <c r="B22" s="10" t="s">
        <v>20</v>
      </c>
      <c r="C22" s="51" t="s">
        <v>57</v>
      </c>
      <c r="D22" s="51" t="s">
        <v>58</v>
      </c>
      <c r="E22" s="51" t="s">
        <v>59</v>
      </c>
      <c r="F22" s="9"/>
    </row>
    <row r="23" spans="1:6" x14ac:dyDescent="0.2">
      <c r="A23" s="21" t="s">
        <v>13</v>
      </c>
      <c r="B23" s="17" t="s">
        <v>21</v>
      </c>
      <c r="C23" s="18" t="s">
        <v>44</v>
      </c>
      <c r="D23" s="18" t="s">
        <v>45</v>
      </c>
      <c r="E23" s="18" t="s">
        <v>46</v>
      </c>
      <c r="F23" s="9"/>
    </row>
    <row r="24" spans="1:6" x14ac:dyDescent="0.2">
      <c r="A24" s="9"/>
      <c r="B24" s="9"/>
      <c r="C24" s="16"/>
      <c r="D24" s="16"/>
      <c r="E24" s="16"/>
      <c r="F24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Benutzerdefinierte_x0020_ID xmlns="7454599f-d106-457b-8c57-c701db197486">1007</Benutzerdefinierte_x0020_ID>
    <Kategorie xmlns="7454599f-d106-457b-8c57-c701db197486">Unternehmen</Kategorie>
    <Titel_DE xmlns="7454599f-d106-457b-8c57-c701db197486">Statistik der Unternehmensgruppen, 2014-2024</Titel_DE>
    <Titel_IT xmlns="7454599f-d106-457b-8c57-c701db197486">Statistica dei gruppi di imprese, 2014-2024</Titel_IT>
    <Titel_RM xmlns="7454599f-d106-457b-8c57-c701db197486">Statistica da las gruppas d'interpresas, 2014-2024</Titel_RM>
  </documentManagement>
</p:properties>
</file>

<file path=customXml/itemProps1.xml><?xml version="1.0" encoding="utf-8"?>
<ds:datastoreItem xmlns:ds="http://schemas.openxmlformats.org/officeDocument/2006/customXml" ds:itemID="{F7F0E801-C812-489F-8C73-D2E58B9CA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D4BF62-6457-4639-828F-C6E0A789DB6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F423621-9D0F-4E38-AFBD-7883284D0403}"/>
</file>

<file path=customXml/itemProps4.xml><?xml version="1.0" encoding="utf-8"?>
<ds:datastoreItem xmlns:ds="http://schemas.openxmlformats.org/officeDocument/2006/customXml" ds:itemID="{814ACA15-A900-4F66-9FFC-BF65C54DAFCB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85bdc46-611b-4a7e-936f-e8248c6e1bca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Graubünden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der Unternehmensgruppen</dc:title>
  <dc:creator>Luzius.Stricker@awt.gr.ch</dc:creator>
  <cp:lastModifiedBy>Monstein Urs (AWT GR)</cp:lastModifiedBy>
  <dcterms:created xsi:type="dcterms:W3CDTF">2011-04-18T08:09:26Z</dcterms:created>
  <dcterms:modified xsi:type="dcterms:W3CDTF">2025-11-27T09:36:55Z</dcterms:modified>
  <cp:category>Unternehmen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2025-06-10T06:01:05Z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0d51765c-5a05-43e6-8c2d-37359b21a799</vt:lpwstr>
  </property>
  <property fmtid="{D5CDD505-2E9C-101B-9397-08002B2CF9AE}" pid="9" name="MSIP_Label_fbfc5642-2d7f-4e68-9674-ab3e35a89b06_ContentBits">
    <vt:lpwstr>0</vt:lpwstr>
  </property>
  <property fmtid="{D5CDD505-2E9C-101B-9397-08002B2CF9AE}" pid="10" name="ContentTypeId">
    <vt:lpwstr>0x010100A85A33B2A6CCB547A161950A270407E3</vt:lpwstr>
  </property>
</Properties>
</file>